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27795" windowHeight="13095"/>
  </bookViews>
  <sheets>
    <sheet name="стр.1_4" sheetId="1" r:id="rId1"/>
    <sheet name="Лист1" sheetId="2" state="hidden" r:id="rId2"/>
  </sheets>
  <externalReferences>
    <externalReference r:id="rId3"/>
    <externalReference r:id="rId4"/>
  </externalReferences>
  <definedNames>
    <definedName name="TABLE" localSheetId="0">стр.1_4!$A$8:$F$45</definedName>
    <definedName name="_xlnm.Print_Titles" localSheetId="0">стр.1_4!$8:$9</definedName>
    <definedName name="_xlnm.Print_Area" localSheetId="0">стр.1_4!$A$1:$I$54</definedName>
  </definedNames>
  <calcPr calcId="125725"/>
</workbook>
</file>

<file path=xl/calcChain.xml><?xml version="1.0" encoding="utf-8"?>
<calcChain xmlns="http://schemas.openxmlformats.org/spreadsheetml/2006/main">
  <c r="I10" i="1"/>
  <c r="I42"/>
  <c r="H42"/>
  <c r="F42"/>
  <c r="F5" i="2" l="1"/>
  <c r="G5"/>
  <c r="H5"/>
  <c r="I5"/>
  <c r="J5"/>
  <c r="K5"/>
  <c r="L5"/>
  <c r="M5"/>
  <c r="E5"/>
  <c r="B7" l="1"/>
  <c r="D5" l="1"/>
  <c r="C5" l="1"/>
  <c r="B5" l="1"/>
  <c r="B6" s="1"/>
  <c r="H10" i="1" l="1"/>
</calcChain>
</file>

<file path=xl/sharedStrings.xml><?xml version="1.0" encoding="utf-8"?>
<sst xmlns="http://schemas.openxmlformats.org/spreadsheetml/2006/main" count="113" uniqueCount="86">
  <si>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</si>
  <si>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</si>
  <si>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</si>
  <si>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</si>
  <si>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</si>
  <si>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</si>
  <si>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</si>
  <si>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</si>
  <si>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</si>
  <si>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</si>
  <si>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</si>
  <si>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</si>
  <si>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</si>
  <si>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</si>
  <si>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</si>
  <si>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</si>
  <si>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</si>
  <si>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</si>
  <si>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</si>
  <si>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</si>
  <si>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</si>
  <si>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</si>
  <si>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</si>
  <si>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</si>
  <si>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</si>
  <si>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</si>
  <si>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</si>
  <si>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</si>
  <si>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</si>
  <si>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</si>
  <si>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</si>
  <si>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</si>
  <si>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</si>
  <si>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</si>
  <si>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</si>
  <si>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</si>
  <si>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</si>
  <si>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</si>
  <si>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</si>
  <si>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</si>
  <si>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</si>
  <si>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</si>
  <si>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</si>
  <si>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</si>
  <si>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</si>
  <si>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</si>
  <si>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</si>
  <si>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</si>
  <si>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</si>
  <si>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</si>
  <si>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</si>
  <si>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</si>
  <si>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</si>
  <si>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</si>
  <si>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</si>
  <si>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</si>
  <si>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</si>
  <si>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</si>
  <si>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</si>
  <si>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</si>
  <si>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</si>
  <si>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</si>
  <si>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</si>
  <si>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</si>
  <si>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</si>
  <si>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</si>
  <si>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</si>
  <si>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</si>
  <si>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</si>
  <si>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</si>
  <si>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</si>
  <si>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</si>
  <si>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</si>
  <si>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 xml:space="preserve">руб./кВт.ч
</t>
  </si>
  <si>
    <t>январь</t>
  </si>
  <si>
    <t>февраль</t>
  </si>
  <si>
    <t>март</t>
  </si>
  <si>
    <t>апрель</t>
  </si>
  <si>
    <t>май</t>
  </si>
  <si>
    <t>июнь</t>
  </si>
  <si>
    <t>июль</t>
  </si>
  <si>
    <t>август</t>
  </si>
  <si>
    <t>сентябрь</t>
  </si>
  <si>
    <t>октябрь</t>
  </si>
  <si>
    <t>ноябрь</t>
  </si>
  <si>
    <t>декабрь</t>
  </si>
</sst>
</file>

<file path=xl/styles.xml><?xml version="1.0" encoding="utf-8"?>
<styleSheet xmlns="http://schemas.openxmlformats.org/spreadsheetml/2006/main">
  <fonts count="25">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1">
    <xf numFmtId="0" fontId="0" fillId="0" borderId="0" xfId="0"/>
    <xf numFmtId="0" fontId="1" fillId="0" borderId="0" xfId="0" applyFont="1"/>
    <xf numFmtId="0" fontId="3" fillId="0" borderId="0" xfId="0" applyFont="1"/>
    <xf numFmtId="0" fontId="2" fillId="0" borderId="0" xfId="0" applyFont="1"/>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top"/>
    </xf>
    <xf numFmtId="0" fontId="22" fillId="0" borderId="0" xfId="36" applyFont="1" applyBorder="1" applyAlignment="1">
      <alignment horizontal="center" vertical="top" wrapText="1"/>
    </xf>
    <xf numFmtId="0" fontId="22" fillId="0" borderId="0" xfId="36" applyFont="1" applyBorder="1" applyAlignment="1">
      <alignment horizontal="left" vertical="top" wrapText="1"/>
    </xf>
    <xf numFmtId="0" fontId="22" fillId="0" borderId="0" xfId="36" applyFont="1" applyBorder="1" applyAlignment="1">
      <alignment horizontal="center" vertical="top"/>
    </xf>
    <xf numFmtId="0" fontId="22" fillId="0" borderId="12" xfId="36" applyFont="1" applyBorder="1" applyAlignment="1">
      <alignment horizontal="center" vertical="top" wrapText="1"/>
    </xf>
    <xf numFmtId="0" fontId="22" fillId="0" borderId="12" xfId="36" applyFont="1" applyBorder="1" applyAlignment="1">
      <alignment horizontal="left" vertical="top" wrapText="1"/>
    </xf>
    <xf numFmtId="0" fontId="22" fillId="0" borderId="12" xfId="36" applyFont="1" applyBorder="1" applyAlignment="1">
      <alignment horizontal="center" vertical="top"/>
    </xf>
    <xf numFmtId="2" fontId="22" fillId="0" borderId="0" xfId="36" applyNumberFormat="1" applyFont="1" applyBorder="1" applyAlignment="1">
      <alignment horizontal="center" vertical="top"/>
    </xf>
    <xf numFmtId="3" fontId="23" fillId="0" borderId="0" xfId="0" applyNumberFormat="1" applyFont="1" applyAlignment="1">
      <alignment vertical="top"/>
    </xf>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left" wrapText="1" indent="3"/>
    </xf>
    <xf numFmtId="0" fontId="22" fillId="0" borderId="13" xfId="36" applyFont="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стр.1_5"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1069;&#1082;&#1086;&#1085;&#1086;&#1084;&#1080;&#1095;&#1077;&#1089;&#1082;&#1072;&#1103;%20&#1075;&#1088;&#1091;&#1087;&#1087;&#1072;/&#1056;&#1072;&#1073;&#1086;&#1095;&#1080;&#1077;%20&#1076;&#1086;&#1082;&#1091;&#1084;&#1077;&#1085;&#1090;&#1099;/&#1041;&#1102;&#1076;&#1078;&#1077;&#1090;%202016/&#1042;&#1099;&#1088;&#1072;&#1073;&#1086;&#1090;&#1082;&#1072;%20&#1074;&#1077;&#1076;&#1086;&#1084;&#1086;&#1089;&#1090;&#1080;/&#1052;&#1072;&#1088;&#1090;%2016/!!&#1057;&#1074;&#1086;&#1076;&#1085;&#1072;&#1103;%20&#1058;&#1069;&#1055;%20&#1084;&#1072;&#1088;&#1090;%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1069;&#1082;&#1086;&#1085;&#1086;&#1084;&#1080;&#1095;&#1077;&#1089;&#1082;&#1072;&#1103;%20&#1075;&#1088;&#1091;&#1087;&#1087;&#1072;/&#1056;&#1072;&#1073;&#1086;&#1095;&#1080;&#1077;%20&#1076;&#1086;&#1082;&#1091;&#1084;&#1077;&#1085;&#1090;&#1099;/&#1058;&#1072;&#1088;&#1080;&#1092;&#1099;%202018/&#1044;&#1086;&#1082;&#1091;&#1084;&#1077;&#1085;&#1090;&#1099;%20&#1085;&#1072;%20&#1086;&#1090;&#1087;&#1088;&#1072;&#1074;&#1082;&#1091;/&#1058;&#1072;&#1088;&#1080;&#1092;&#1085;&#1086;&#1077;%20&#1087;&#1088;&#1077;&#1076;&#1083;&#1086;&#1078;&#1077;&#1085;&#1080;&#1077;%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водная ТЭП"/>
      <sheetName val="Сравнительный анализ"/>
    </sheetNames>
    <sheetDataSet>
      <sheetData sheetId="0">
        <row r="96">
          <cell r="D96">
            <v>9433.0150000000012</v>
          </cell>
          <cell r="E96">
            <v>8115.94</v>
          </cell>
          <cell r="F96">
            <v>8378.1849999999995</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7 м"/>
      <sheetName val="Лист2"/>
      <sheetName val="9 мес"/>
      <sheetName val="46-ээ"/>
      <sheetName val="Реестр ЭЭ"/>
      <sheetName val="Э"/>
      <sheetName val="6 м"/>
      <sheetName val="9 м"/>
      <sheetName val="Оэ"/>
      <sheetName val="Тэ"/>
      <sheetName val="Зэ"/>
      <sheetName val="Амортиз"/>
      <sheetName val="Аэ"/>
      <sheetName val="Мэ"/>
      <sheetName val="Рэ"/>
      <sheetName val="Пэ"/>
      <sheetName val="Автотранспортный цех"/>
      <sheetName val="Общепроизв"/>
      <sheetName val="Общехоз"/>
      <sheetName val="Прибыль"/>
      <sheetName val="6 месяцев"/>
      <sheetName val="8 м"/>
      <sheetName val="Реестр ТЭ"/>
      <sheetName val="Т"/>
      <sheetName val="От"/>
      <sheetName val="Ат"/>
      <sheetName val="Мт"/>
      <sheetName val="НВВ"/>
      <sheetName val="ОР 1"/>
      <sheetName val="расч ОР"/>
      <sheetName val="уе"/>
      <sheetName val="НР"/>
      <sheetName val="топл"/>
      <sheetName val="ИКА"/>
      <sheetName val="ТН"/>
      <sheetName val="Отн"/>
      <sheetName val="гвс (ОС)"/>
      <sheetName val="Прил 20"/>
      <sheetName val="Прил 21"/>
      <sheetName val="Прил 22"/>
      <sheetName val="Прил 23"/>
      <sheetName val="Долгосроч.ТЭ"/>
      <sheetName val="ФОТ"/>
      <sheetName val="2013 (2)"/>
      <sheetName val="совмещение"/>
      <sheetName val="2013"/>
      <sheetName val="Штат 2012"/>
      <sheetName val="штат КЦ"/>
      <sheetName val="штат"/>
      <sheetName val="Штат КЦ 2012"/>
      <sheetName val="Выпадающие"/>
      <sheetName val="эл.плиты факт"/>
      <sheetName val="НУР ЭЭ"/>
      <sheetName val="Потери ЭЭ"/>
      <sheetName val="Собств нужды ЭЭ"/>
      <sheetName val="Лист5"/>
      <sheetName val="Лист1"/>
      <sheetName val="произв"/>
      <sheetName val="Лист3"/>
    </sheetNames>
    <sheetDataSet>
      <sheetData sheetId="0"/>
      <sheetData sheetId="1"/>
      <sheetData sheetId="2"/>
      <sheetData sheetId="3"/>
      <sheetData sheetId="4"/>
      <sheetData sheetId="5">
        <row r="62">
          <cell r="AH62">
            <v>6.2683638221778013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BG39">
            <v>2807.94</v>
          </cell>
        </row>
        <row r="40">
          <cell r="BG40">
            <v>4070.9428235904006</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6"/>
  <sheetViews>
    <sheetView tabSelected="1" view="pageBreakPreview" topLeftCell="A7" zoomScaleNormal="100" workbookViewId="0">
      <pane xSplit="3" ySplit="3" topLeftCell="D10" activePane="bottomRight" state="frozen"/>
      <selection activeCell="A7" sqref="A7"/>
      <selection pane="topRight" activeCell="D7" sqref="D7"/>
      <selection pane="bottomLeft" activeCell="A10" sqref="A10"/>
      <selection pane="bottomRight" activeCell="I11" sqref="I11"/>
    </sheetView>
  </sheetViews>
  <sheetFormatPr defaultRowHeight="15.75"/>
  <cols>
    <col min="1" max="1" width="7.7109375" style="1" customWidth="1"/>
    <col min="2" max="2" width="45" style="1" customWidth="1"/>
    <col min="3" max="3" width="17" style="1" customWidth="1"/>
    <col min="4" max="9" width="9.7109375" style="1" customWidth="1"/>
    <col min="10" max="10" width="10" style="1" bestFit="1" customWidth="1"/>
    <col min="11" max="11" width="11.140625" style="1" bestFit="1" customWidth="1"/>
    <col min="12" max="16384" width="9.140625" style="1"/>
  </cols>
  <sheetData>
    <row r="1" spans="1:11" ht="54" customHeight="1">
      <c r="G1" s="19" t="s">
        <v>24</v>
      </c>
      <c r="H1" s="19"/>
      <c r="I1" s="19"/>
    </row>
    <row r="5" spans="1:11" ht="16.5">
      <c r="A5" s="18" t="s">
        <v>25</v>
      </c>
      <c r="B5" s="18"/>
      <c r="C5" s="18"/>
      <c r="D5" s="18"/>
      <c r="E5" s="18"/>
      <c r="F5" s="18"/>
      <c r="G5" s="18"/>
      <c r="H5" s="18"/>
      <c r="I5" s="18"/>
    </row>
    <row r="8" spans="1:11" s="6" customFormat="1" ht="60.75" customHeight="1">
      <c r="A8" s="20" t="s">
        <v>16</v>
      </c>
      <c r="B8" s="16" t="s">
        <v>0</v>
      </c>
      <c r="C8" s="16" t="s">
        <v>26</v>
      </c>
      <c r="D8" s="16" t="s">
        <v>17</v>
      </c>
      <c r="E8" s="16"/>
      <c r="F8" s="16" t="s">
        <v>64</v>
      </c>
      <c r="G8" s="16"/>
      <c r="H8" s="16" t="s">
        <v>18</v>
      </c>
      <c r="I8" s="17"/>
    </row>
    <row r="9" spans="1:11" s="7" customFormat="1" ht="30" customHeight="1">
      <c r="A9" s="20"/>
      <c r="B9" s="16"/>
      <c r="C9" s="16"/>
      <c r="D9" s="4" t="s">
        <v>62</v>
      </c>
      <c r="E9" s="4" t="s">
        <v>63</v>
      </c>
      <c r="F9" s="4" t="s">
        <v>62</v>
      </c>
      <c r="G9" s="4" t="s">
        <v>63</v>
      </c>
      <c r="H9" s="4" t="s">
        <v>62</v>
      </c>
      <c r="I9" s="5" t="s">
        <v>63</v>
      </c>
    </row>
    <row r="10" spans="1:11" s="7" customFormat="1" ht="39" customHeight="1">
      <c r="A10" s="8" t="s">
        <v>1</v>
      </c>
      <c r="B10" s="9" t="s">
        <v>27</v>
      </c>
      <c r="C10" s="8" t="s">
        <v>73</v>
      </c>
      <c r="D10" s="10">
        <v>5.05</v>
      </c>
      <c r="E10" s="10">
        <v>5.16</v>
      </c>
      <c r="F10" s="10">
        <v>4.9800000000000004</v>
      </c>
      <c r="G10" s="14">
        <v>5.0999999999999996</v>
      </c>
      <c r="H10" s="14">
        <f>G10</f>
        <v>5.0999999999999996</v>
      </c>
      <c r="I10" s="14">
        <f>[2]Э!$AH$62</f>
        <v>6.2683638221778013</v>
      </c>
      <c r="K10" s="15"/>
    </row>
    <row r="11" spans="1:11" s="7" customFormat="1" ht="39" customHeight="1">
      <c r="A11" s="8" t="s">
        <v>2</v>
      </c>
      <c r="B11" s="9" t="s">
        <v>65</v>
      </c>
      <c r="C11" s="8"/>
      <c r="D11" s="10"/>
      <c r="E11" s="10"/>
      <c r="F11" s="10"/>
      <c r="G11" s="10"/>
      <c r="H11" s="10"/>
      <c r="I11" s="10"/>
      <c r="K11" s="15"/>
    </row>
    <row r="12" spans="1:11" s="7" customFormat="1" ht="173.25" customHeight="1">
      <c r="A12" s="8"/>
      <c r="B12" s="9" t="s">
        <v>66</v>
      </c>
      <c r="C12" s="8" t="s">
        <v>28</v>
      </c>
      <c r="D12" s="10"/>
      <c r="E12" s="10"/>
      <c r="F12" s="10"/>
      <c r="G12" s="10"/>
      <c r="H12" s="10"/>
      <c r="I12" s="10"/>
      <c r="K12" s="15"/>
    </row>
    <row r="13" spans="1:11" s="7" customFormat="1" ht="169.5" customHeight="1">
      <c r="A13" s="8"/>
      <c r="B13" s="9" t="s">
        <v>29</v>
      </c>
      <c r="C13" s="8" t="s">
        <v>30</v>
      </c>
      <c r="D13" s="10"/>
      <c r="E13" s="10"/>
      <c r="F13" s="10"/>
      <c r="G13" s="10"/>
      <c r="H13" s="10"/>
      <c r="I13" s="10"/>
    </row>
    <row r="14" spans="1:11" s="7" customFormat="1" ht="39" customHeight="1">
      <c r="A14" s="8" t="s">
        <v>3</v>
      </c>
      <c r="B14" s="9" t="s">
        <v>67</v>
      </c>
      <c r="C14" s="8"/>
      <c r="D14" s="10"/>
      <c r="E14" s="10"/>
      <c r="F14" s="10"/>
      <c r="G14" s="10"/>
      <c r="H14" s="10"/>
      <c r="I14" s="10"/>
    </row>
    <row r="15" spans="1:11" s="7" customFormat="1" ht="26.1" customHeight="1">
      <c r="A15" s="8"/>
      <c r="B15" s="9" t="s">
        <v>68</v>
      </c>
      <c r="C15" s="8"/>
      <c r="D15" s="10"/>
      <c r="E15" s="10"/>
      <c r="F15" s="10"/>
      <c r="G15" s="10"/>
      <c r="H15" s="10"/>
      <c r="I15" s="10"/>
    </row>
    <row r="16" spans="1:11" s="7" customFormat="1" ht="26.1" customHeight="1">
      <c r="A16" s="8"/>
      <c r="B16" s="9" t="s">
        <v>31</v>
      </c>
      <c r="C16" s="8" t="s">
        <v>28</v>
      </c>
      <c r="D16" s="10"/>
      <c r="E16" s="10"/>
      <c r="F16" s="10"/>
      <c r="G16" s="10"/>
      <c r="H16" s="10"/>
      <c r="I16" s="10"/>
    </row>
    <row r="17" spans="1:9" s="7" customFormat="1" ht="38.25" customHeight="1">
      <c r="A17" s="8"/>
      <c r="B17" s="9" t="s">
        <v>32</v>
      </c>
      <c r="C17" s="8" t="s">
        <v>30</v>
      </c>
      <c r="D17" s="10"/>
      <c r="E17" s="10"/>
      <c r="F17" s="10"/>
      <c r="G17" s="10"/>
      <c r="H17" s="10"/>
      <c r="I17" s="10"/>
    </row>
    <row r="18" spans="1:9" s="7" customFormat="1" ht="26.1" customHeight="1">
      <c r="A18" s="8"/>
      <c r="B18" s="9" t="s">
        <v>33</v>
      </c>
      <c r="C18" s="8" t="s">
        <v>30</v>
      </c>
      <c r="D18" s="10"/>
      <c r="E18" s="10"/>
      <c r="F18" s="10"/>
      <c r="G18" s="10"/>
      <c r="H18" s="10"/>
      <c r="I18" s="10"/>
    </row>
    <row r="19" spans="1:9" s="7" customFormat="1" ht="40.5" customHeight="1">
      <c r="A19" s="8" t="s">
        <v>4</v>
      </c>
      <c r="B19" s="9" t="s">
        <v>34</v>
      </c>
      <c r="C19" s="8" t="s">
        <v>30</v>
      </c>
      <c r="D19" s="10"/>
      <c r="E19" s="10"/>
      <c r="F19" s="10"/>
      <c r="G19" s="10"/>
      <c r="H19" s="10"/>
      <c r="I19" s="10"/>
    </row>
    <row r="20" spans="1:9" s="7" customFormat="1" ht="26.1" customHeight="1">
      <c r="A20" s="8" t="s">
        <v>6</v>
      </c>
      <c r="B20" s="9" t="s">
        <v>35</v>
      </c>
      <c r="C20" s="8"/>
      <c r="D20" s="10"/>
      <c r="E20" s="10"/>
      <c r="F20" s="10"/>
      <c r="G20" s="10"/>
      <c r="H20" s="10"/>
      <c r="I20" s="10"/>
    </row>
    <row r="21" spans="1:9" s="7" customFormat="1" ht="54" customHeight="1">
      <c r="A21" s="8" t="s">
        <v>7</v>
      </c>
      <c r="B21" s="9" t="s">
        <v>36</v>
      </c>
      <c r="C21" s="8" t="s">
        <v>30</v>
      </c>
      <c r="D21" s="10"/>
      <c r="E21" s="10"/>
      <c r="F21" s="10"/>
      <c r="G21" s="10"/>
      <c r="H21" s="10"/>
      <c r="I21" s="10"/>
    </row>
    <row r="22" spans="1:9" s="7" customFormat="1" ht="66.75" customHeight="1">
      <c r="A22" s="8" t="s">
        <v>8</v>
      </c>
      <c r="B22" s="9" t="s">
        <v>37</v>
      </c>
      <c r="C22" s="8" t="s">
        <v>30</v>
      </c>
      <c r="D22" s="10"/>
      <c r="E22" s="10"/>
      <c r="F22" s="10"/>
      <c r="G22" s="10"/>
      <c r="H22" s="10"/>
      <c r="I22" s="10"/>
    </row>
    <row r="23" spans="1:9" s="7" customFormat="1" ht="27" customHeight="1">
      <c r="A23" s="8" t="s">
        <v>9</v>
      </c>
      <c r="B23" s="9" t="s">
        <v>38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39</v>
      </c>
      <c r="C28" s="8" t="s">
        <v>5</v>
      </c>
      <c r="D28" s="10"/>
      <c r="E28" s="10"/>
      <c r="F28" s="10"/>
      <c r="G28" s="10"/>
      <c r="H28" s="10"/>
      <c r="I28" s="10"/>
    </row>
    <row r="29" spans="1:9" s="7" customFormat="1" ht="27" customHeight="1">
      <c r="A29" s="8" t="s">
        <v>11</v>
      </c>
      <c r="B29" s="9" t="s">
        <v>40</v>
      </c>
      <c r="C29" s="8" t="s">
        <v>41</v>
      </c>
      <c r="D29" s="10"/>
      <c r="E29" s="10"/>
      <c r="F29" s="10"/>
      <c r="G29" s="10"/>
      <c r="H29" s="10"/>
      <c r="I29" s="10"/>
    </row>
    <row r="30" spans="1:9" s="7" customFormat="1" ht="27" customHeight="1">
      <c r="A30" s="8"/>
      <c r="B30" s="9" t="s">
        <v>42</v>
      </c>
      <c r="C30" s="8" t="s">
        <v>41</v>
      </c>
      <c r="D30" s="10"/>
      <c r="E30" s="10"/>
      <c r="F30" s="10"/>
      <c r="G30" s="10"/>
      <c r="H30" s="10"/>
      <c r="I30" s="10"/>
    </row>
    <row r="31" spans="1:9" s="7" customFormat="1" ht="27" customHeight="1">
      <c r="A31" s="8" t="s">
        <v>12</v>
      </c>
      <c r="B31" s="9" t="s">
        <v>43</v>
      </c>
      <c r="C31" s="8" t="s">
        <v>28</v>
      </c>
      <c r="D31" s="10"/>
      <c r="E31" s="10"/>
      <c r="F31" s="10"/>
      <c r="G31" s="10"/>
      <c r="H31" s="10"/>
      <c r="I31" s="10"/>
    </row>
    <row r="32" spans="1:9" s="7" customFormat="1" ht="40.5" customHeight="1">
      <c r="A32" s="8" t="s">
        <v>13</v>
      </c>
      <c r="B32" s="9" t="s">
        <v>44</v>
      </c>
      <c r="C32" s="8" t="s">
        <v>45</v>
      </c>
      <c r="D32" s="10"/>
      <c r="E32" s="10"/>
      <c r="F32" s="10"/>
      <c r="G32" s="10"/>
      <c r="H32" s="10"/>
      <c r="I32" s="10"/>
    </row>
    <row r="33" spans="1:9" s="7" customFormat="1" ht="27" customHeight="1">
      <c r="A33" s="8" t="s">
        <v>46</v>
      </c>
      <c r="B33" s="9" t="s">
        <v>47</v>
      </c>
      <c r="C33" s="8" t="s">
        <v>45</v>
      </c>
      <c r="D33" s="10"/>
      <c r="E33" s="10"/>
      <c r="F33" s="10"/>
      <c r="G33" s="10"/>
      <c r="H33" s="10"/>
      <c r="I33" s="10"/>
    </row>
    <row r="34" spans="1:9" s="7" customFormat="1" ht="27" customHeight="1">
      <c r="A34" s="8" t="s">
        <v>48</v>
      </c>
      <c r="B34" s="9" t="s">
        <v>49</v>
      </c>
      <c r="C34" s="8" t="s">
        <v>45</v>
      </c>
      <c r="D34" s="10"/>
      <c r="E34" s="10"/>
      <c r="F34" s="10"/>
      <c r="G34" s="10"/>
      <c r="H34" s="10"/>
      <c r="I34" s="10"/>
    </row>
    <row r="35" spans="1:9" s="7" customFormat="1" ht="27" customHeight="1">
      <c r="A35" s="8"/>
      <c r="B35" s="9" t="s">
        <v>69</v>
      </c>
      <c r="C35" s="8" t="s">
        <v>45</v>
      </c>
      <c r="D35" s="10"/>
      <c r="E35" s="10"/>
      <c r="F35" s="10"/>
      <c r="G35" s="10"/>
      <c r="H35" s="10"/>
      <c r="I35" s="10"/>
    </row>
    <row r="36" spans="1:9" s="7" customFormat="1" ht="27" customHeight="1">
      <c r="A36" s="8"/>
      <c r="B36" s="9" t="s">
        <v>70</v>
      </c>
      <c r="C36" s="8" t="s">
        <v>45</v>
      </c>
      <c r="D36" s="10"/>
      <c r="E36" s="10"/>
      <c r="F36" s="10"/>
      <c r="G36" s="10"/>
      <c r="H36" s="10"/>
      <c r="I36" s="10"/>
    </row>
    <row r="37" spans="1:9" s="7" customFormat="1" ht="27" customHeight="1">
      <c r="A37" s="8"/>
      <c r="B37" s="9" t="s">
        <v>71</v>
      </c>
      <c r="C37" s="8" t="s">
        <v>45</v>
      </c>
      <c r="D37" s="10"/>
      <c r="E37" s="10"/>
      <c r="F37" s="10"/>
      <c r="G37" s="10"/>
      <c r="H37" s="10"/>
      <c r="I37" s="10"/>
    </row>
    <row r="38" spans="1:9" s="7" customFormat="1" ht="27" customHeight="1">
      <c r="A38" s="8"/>
      <c r="B38" s="9" t="s">
        <v>72</v>
      </c>
      <c r="C38" s="8" t="s">
        <v>45</v>
      </c>
      <c r="D38" s="10"/>
      <c r="E38" s="10"/>
      <c r="F38" s="10"/>
      <c r="G38" s="10"/>
      <c r="H38" s="10"/>
      <c r="I38" s="10"/>
    </row>
    <row r="39" spans="1:9" s="7" customFormat="1" ht="27" customHeight="1">
      <c r="A39" s="8" t="s">
        <v>50</v>
      </c>
      <c r="B39" s="9" t="s">
        <v>51</v>
      </c>
      <c r="C39" s="8" t="s">
        <v>45</v>
      </c>
      <c r="D39" s="10"/>
      <c r="E39" s="10"/>
      <c r="F39" s="10"/>
      <c r="G39" s="10"/>
      <c r="H39" s="10"/>
      <c r="I39" s="10"/>
    </row>
    <row r="40" spans="1:9" s="7" customFormat="1" ht="27" customHeight="1">
      <c r="A40" s="8" t="s">
        <v>14</v>
      </c>
      <c r="B40" s="9" t="s">
        <v>52</v>
      </c>
      <c r="C40" s="8"/>
      <c r="D40" s="10"/>
      <c r="E40" s="10"/>
      <c r="F40" s="10"/>
      <c r="G40" s="10"/>
      <c r="H40" s="10"/>
      <c r="I40" s="10"/>
    </row>
    <row r="41" spans="1:9" s="7" customFormat="1" ht="27" customHeight="1">
      <c r="A41" s="8" t="s">
        <v>15</v>
      </c>
      <c r="B41" s="9" t="s">
        <v>53</v>
      </c>
      <c r="C41" s="8" t="s">
        <v>54</v>
      </c>
      <c r="D41" s="10"/>
      <c r="E41" s="10"/>
      <c r="F41" s="10"/>
      <c r="G41" s="10"/>
      <c r="H41" s="10"/>
      <c r="I41" s="10"/>
    </row>
    <row r="42" spans="1:9" s="7" customFormat="1" ht="27" customHeight="1">
      <c r="A42" s="8" t="s">
        <v>55</v>
      </c>
      <c r="B42" s="9" t="s">
        <v>56</v>
      </c>
      <c r="C42" s="8" t="s">
        <v>45</v>
      </c>
      <c r="D42" s="10">
        <v>2550</v>
      </c>
      <c r="E42" s="14">
        <v>2665.1</v>
      </c>
      <c r="F42" s="14">
        <f>E42</f>
        <v>2665.1</v>
      </c>
      <c r="G42" s="14">
        <v>2807.94</v>
      </c>
      <c r="H42" s="14">
        <f>[2]Т!$BG$39</f>
        <v>2807.94</v>
      </c>
      <c r="I42" s="14">
        <f>[2]Т!$BG$40</f>
        <v>4070.9428235904006</v>
      </c>
    </row>
    <row r="43" spans="1:9" s="7" customFormat="1" ht="27" customHeight="1">
      <c r="A43" s="8" t="s">
        <v>57</v>
      </c>
      <c r="B43" s="9" t="s">
        <v>58</v>
      </c>
      <c r="C43" s="8" t="s">
        <v>59</v>
      </c>
      <c r="D43" s="10"/>
      <c r="E43" s="10"/>
      <c r="F43" s="10"/>
      <c r="G43" s="10"/>
      <c r="H43" s="10"/>
      <c r="I43" s="10"/>
    </row>
    <row r="44" spans="1:9" s="7" customFormat="1" ht="27" customHeight="1">
      <c r="A44" s="8"/>
      <c r="B44" s="9" t="s">
        <v>60</v>
      </c>
      <c r="C44" s="8" t="s">
        <v>59</v>
      </c>
      <c r="D44" s="10"/>
      <c r="E44" s="10"/>
      <c r="F44" s="10"/>
      <c r="G44" s="10"/>
      <c r="H44" s="10"/>
      <c r="I44" s="10"/>
    </row>
    <row r="45" spans="1:9" s="7" customFormat="1" ht="27" customHeight="1">
      <c r="A45" s="11"/>
      <c r="B45" s="12" t="s">
        <v>61</v>
      </c>
      <c r="C45" s="11" t="s">
        <v>59</v>
      </c>
      <c r="D45" s="13"/>
      <c r="E45" s="13"/>
      <c r="F45" s="13"/>
      <c r="G45" s="13"/>
      <c r="H45" s="13"/>
      <c r="I45" s="13"/>
    </row>
    <row r="46" spans="1:9" s="3" customFormat="1" ht="17.25" customHeight="1">
      <c r="A46" s="2" t="s">
        <v>23</v>
      </c>
    </row>
  </sheetData>
  <mergeCells count="8">
    <mergeCell ref="F8:G8"/>
    <mergeCell ref="H8:I8"/>
    <mergeCell ref="A5:I5"/>
    <mergeCell ref="G1:I1"/>
    <mergeCell ref="A8:A9"/>
    <mergeCell ref="B8:B9"/>
    <mergeCell ref="C8:C9"/>
    <mergeCell ref="D8:E8"/>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B3:M7"/>
  <sheetViews>
    <sheetView workbookViewId="0">
      <selection activeCell="B8" sqref="B8"/>
    </sheetView>
  </sheetViews>
  <sheetFormatPr defaultRowHeight="12.75"/>
  <sheetData>
    <row r="3" spans="2:13">
      <c r="B3" t="s">
        <v>74</v>
      </c>
      <c r="C3" t="s">
        <v>75</v>
      </c>
      <c r="D3" t="s">
        <v>76</v>
      </c>
      <c r="E3" t="s">
        <v>77</v>
      </c>
      <c r="F3" t="s">
        <v>78</v>
      </c>
      <c r="G3" t="s">
        <v>79</v>
      </c>
      <c r="H3" t="s">
        <v>80</v>
      </c>
      <c r="I3" t="s">
        <v>81</v>
      </c>
      <c r="J3" t="s">
        <v>82</v>
      </c>
      <c r="K3" t="s">
        <v>83</v>
      </c>
      <c r="L3" t="s">
        <v>84</v>
      </c>
      <c r="M3" t="s">
        <v>85</v>
      </c>
    </row>
    <row r="4" spans="2:13">
      <c r="B4">
        <v>10911.347</v>
      </c>
      <c r="C4">
        <v>8641.3730000000014</v>
      </c>
      <c r="D4">
        <v>8345.2590000000037</v>
      </c>
      <c r="E4">
        <v>7545.5910000000013</v>
      </c>
      <c r="F4">
        <v>6782.9859999999999</v>
      </c>
      <c r="G4">
        <v>5783.7399999999989</v>
      </c>
      <c r="H4">
        <v>6044.6430000000009</v>
      </c>
      <c r="I4">
        <v>6092.9079999999985</v>
      </c>
      <c r="J4">
        <v>7159.6620000000003</v>
      </c>
      <c r="K4">
        <v>8238.3300000000017</v>
      </c>
      <c r="L4">
        <v>8661.755000000001</v>
      </c>
      <c r="M4">
        <v>9375.1129999999994</v>
      </c>
    </row>
    <row r="5" spans="2:13">
      <c r="B5">
        <f>'[1]Сводная ТЭП'!D96</f>
        <v>9433.0150000000012</v>
      </c>
      <c r="C5">
        <f>'[1]Сводная ТЭП'!E96</f>
        <v>8115.94</v>
      </c>
      <c r="D5">
        <f>'[1]Сводная ТЭП'!F96</f>
        <v>8378.1849999999995</v>
      </c>
      <c r="E5">
        <f>E4*0.98</f>
        <v>7394.679180000001</v>
      </c>
      <c r="F5">
        <f t="shared" ref="F5:M5" si="0">F4*0.98</f>
        <v>6647.3262799999993</v>
      </c>
      <c r="G5">
        <f t="shared" si="0"/>
        <v>5668.0651999999991</v>
      </c>
      <c r="H5">
        <f t="shared" si="0"/>
        <v>5923.750140000001</v>
      </c>
      <c r="I5">
        <f t="shared" si="0"/>
        <v>5971.0498399999988</v>
      </c>
      <c r="J5">
        <f t="shared" si="0"/>
        <v>7016.4687599999997</v>
      </c>
      <c r="K5">
        <f t="shared" si="0"/>
        <v>8073.5634000000018</v>
      </c>
      <c r="L5">
        <f t="shared" si="0"/>
        <v>8488.5199000000011</v>
      </c>
      <c r="M5">
        <f t="shared" si="0"/>
        <v>9187.6107400000001</v>
      </c>
    </row>
    <row r="6" spans="2:13">
      <c r="B6">
        <f>SUM(B5:G5)</f>
        <v>45637.210659999997</v>
      </c>
    </row>
    <row r="7" spans="2:13">
      <c r="B7">
        <f>SUM(H5:M5)</f>
        <v>44660.962780000002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Лист1</vt:lpstr>
      <vt:lpstr>стр.1_4!TABLE</vt:lpstr>
      <vt:lpstr>стр.1_4!Заголовки_для_печати</vt:lpstr>
      <vt:lpstr>стр.1_4!Область_печати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Владимир В. Кириллов</cp:lastModifiedBy>
  <cp:lastPrinted>2014-08-18T06:41:27Z</cp:lastPrinted>
  <dcterms:created xsi:type="dcterms:W3CDTF">2014-08-15T10:06:32Z</dcterms:created>
  <dcterms:modified xsi:type="dcterms:W3CDTF">2017-05-03T04:22:16Z</dcterms:modified>
</cp:coreProperties>
</file>