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4\Раскрытие к 1 июня 2024\На опубликование\"/>
    </mc:Choice>
  </mc:AlternateContent>
  <xr:revisionPtr revIDLastSave="0" documentId="13_ncr:1_{4CE38954-CE1C-433D-8B9F-7F2C80C7BE97}" xr6:coauthVersionLast="47" xr6:coauthVersionMax="47" xr10:uidLastSave="{00000000-0000-0000-0000-000000000000}"/>
  <bookViews>
    <workbookView xWindow="7755" yWindow="225" windowWidth="18435" windowHeight="19965" firstSheet="2" activeTab="2" xr2:uid="{00000000-000D-0000-FFFF-FFFF00000000}"/>
  </bookViews>
  <sheets>
    <sheet name="2019" sheetId="1" state="hidden" r:id="rId1"/>
    <sheet name="2020" sheetId="2" state="hidden" r:id="rId2"/>
    <sheet name="2023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0">'2019'!$A$1:$D$17</definedName>
    <definedName name="_xlnm.Print_Area" localSheetId="1">'2020'!$A$1:$D$17</definedName>
    <definedName name="_xlnm.Print_Area" localSheetId="2">'2023'!$A$1:$D$18</definedName>
  </definedNames>
  <calcPr calcId="191029"/>
</workbook>
</file>

<file path=xl/calcChain.xml><?xml version="1.0" encoding="utf-8"?>
<calcChain xmlns="http://schemas.openxmlformats.org/spreadsheetml/2006/main">
  <c r="C23" i="2" l="1"/>
  <c r="C22" i="2" l="1"/>
  <c r="D17" i="2" l="1"/>
  <c r="D15" i="2" l="1"/>
  <c r="D23" i="2" l="1"/>
  <c r="D22" i="2"/>
  <c r="D14" i="2"/>
  <c r="D17" i="1"/>
  <c r="D25" i="2" l="1"/>
  <c r="C23" i="1"/>
  <c r="D23" i="1" s="1"/>
  <c r="C22" i="1"/>
  <c r="D22" i="1" s="1"/>
  <c r="D14" i="1"/>
  <c r="D15" i="1"/>
  <c r="D27" i="2" l="1"/>
  <c r="D29" i="2" s="1"/>
  <c r="D16" i="2" s="1"/>
  <c r="D25" i="1"/>
  <c r="D27" i="1" s="1"/>
  <c r="D29" i="1" s="1"/>
  <c r="D16" i="1" s="1"/>
</calcChain>
</file>

<file path=xl/sharedStrings.xml><?xml version="1.0" encoding="utf-8"?>
<sst xmlns="http://schemas.openxmlformats.org/spreadsheetml/2006/main" count="92" uniqueCount="34">
  <si>
    <t xml:space="preserve">Производители электрической энергии (мощности) в технологически </t>
  </si>
  <si>
    <t xml:space="preserve">системой России и технологически изолированными территориальными </t>
  </si>
  <si>
    <t xml:space="preserve">электроэнергетическими системами, помимо информации, предусмотренной </t>
  </si>
  <si>
    <t xml:space="preserve">пунктами 12 и 35 настоящего документа, раскрывают по каждому </t>
  </si>
  <si>
    <t>генерирующему объекту информацию:</t>
  </si>
  <si>
    <t>Показатели за 2019 год</t>
  </si>
  <si>
    <t>Ед.измерения</t>
  </si>
  <si>
    <t>ГУП НАО "Нарьян-Марская электростанция"</t>
  </si>
  <si>
    <t>а)</t>
  </si>
  <si>
    <t>Установленная мощность генерирующего оборудования</t>
  </si>
  <si>
    <t>кВт</t>
  </si>
  <si>
    <t>б)</t>
  </si>
  <si>
    <t>Объем производства электрической энергии</t>
  </si>
  <si>
    <t>тыс. кВт·ч</t>
  </si>
  <si>
    <t>в)</t>
  </si>
  <si>
    <t>г/кВт·ч</t>
  </si>
  <si>
    <t>г)</t>
  </si>
  <si>
    <t>Постановления Правительства РФ</t>
  </si>
  <si>
    <t>от 21.01.2004 № 24</t>
  </si>
  <si>
    <t>Приложение к пункту 37</t>
  </si>
  <si>
    <t>Удельный расход условного топлива на выработку 1 кВт.ч электрической энергии</t>
  </si>
  <si>
    <t>О фактических расходах на производство 1 кВт.ч электрической энергии</t>
  </si>
  <si>
    <t>п. 37</t>
  </si>
  <si>
    <t>изолированных территориальных электроэнергетических системах</t>
  </si>
  <si>
    <t xml:space="preserve"> и на территориях, технологически не связанных с Единой энергетической </t>
  </si>
  <si>
    <t>Газ</t>
  </si>
  <si>
    <t>Дизельное топливо</t>
  </si>
  <si>
    <t>Коэффициент перевода в т.у.т.</t>
  </si>
  <si>
    <t>коп/кВт.ч</t>
  </si>
  <si>
    <t>Сумма</t>
  </si>
  <si>
    <t>Деление на выработку</t>
  </si>
  <si>
    <t>Перевод в граммы</t>
  </si>
  <si>
    <t>Показатели за 2020 год</t>
  </si>
  <si>
    <t>Показатели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</si>
</sst>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#,##0.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164" fontId="1" fillId="0" borderId="0" xfId="0" applyNumberFormat="1" applyFont="1"/>
    <xf numFmtId="164" fontId="3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23-&#1085;/6-&#1058;&#1055;%20&#1079;&#1072;%202019/6-&#1058;&#1055;%20&#1075;&#1086;&#1076;&#1086;&#1074;&#1072;&#1103;%202019%20(&#1050;&#1088;&#1072;&#1089;&#1085;&#1086;&#1077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23-&#1085;/6-&#1058;&#1055;%20&#1079;&#1072;%202019/6-&#1058;&#1055;%20&#1075;&#1086;&#1076;&#1086;&#1074;&#1072;&#1103;%202019%20(&#1053;&#1052;&#1069;&#1057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9/&#1042;&#1099;&#1088;&#1072;&#1073;&#1086;&#1090;&#1082;&#1072;%20&#1074;&#1077;&#1076;&#1086;&#1084;&#1086;&#1089;&#1090;&#1080;/!!&#1057;&#1074;&#1086;&#1076;&#1085;&#1072;&#1103;%20&#1058;&#1069;&#1055;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9/&#1041;&#1044;&#1056;/&#1041;&#1044;&#1056;%20&#1092;&#1072;&#1082;&#1090;%20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!!&#1057;&#1074;&#1086;&#1076;&#1085;&#1072;&#1103;%20&#1058;&#1069;&#1055;%20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1;&#1044;&#1056;/&#1041;&#1044;&#1056;%20&#1092;&#1072;&#1082;&#1090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&#1044;&#1077;&#1082;&#1072;&#1073;&#1088;&#1100;%202020/!!&#1057;&#1074;&#1086;&#1076;&#1085;&#1072;&#1103;%20&#1058;&#1069;&#1055;%202020%20(&#1076;&#1077;&#1082;&#1072;&#1073;&#1088;&#1100;)%20&#1089;%20&#1082;&#1086;&#1088;.&#1087;.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р.1"/>
      <sheetName val="стр.2_4"/>
    </sheetNames>
    <sheetDataSet>
      <sheetData sheetId="0"/>
      <sheetData sheetId="1">
        <row r="12">
          <cell r="CV12">
            <v>1000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р.1"/>
      <sheetName val="стр.2_4"/>
    </sheetNames>
    <sheetDataSet>
      <sheetData sheetId="0"/>
      <sheetData sheetId="1">
        <row r="12">
          <cell r="CV12">
            <v>37050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 (2)"/>
      <sheetName val="Сводная ТЭП"/>
      <sheetName val="Сравнительный анализ"/>
    </sheetNames>
    <sheetDataSet>
      <sheetData sheetId="0">
        <row r="26">
          <cell r="P26">
            <v>105741.90419999998</v>
          </cell>
        </row>
        <row r="33">
          <cell r="P33">
            <v>235.452</v>
          </cell>
        </row>
        <row r="35">
          <cell r="P35">
            <v>58949.591</v>
          </cell>
        </row>
        <row r="42">
          <cell r="P42">
            <v>0.71199999999999997</v>
          </cell>
        </row>
        <row r="43">
          <cell r="P43">
            <v>0.13800000000000001</v>
          </cell>
        </row>
        <row r="46">
          <cell r="P46">
            <v>0</v>
          </cell>
        </row>
        <row r="48">
          <cell r="P48">
            <v>58.428999999999995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9"/>
      <sheetName val="Краткий май"/>
      <sheetName val="Лист1"/>
      <sheetName val="Лист2"/>
      <sheetName val="Лист3"/>
      <sheetName val="Лист4"/>
      <sheetName val="Лист5"/>
      <sheetName val="Значения январь"/>
      <sheetName val="Значения февраль"/>
      <sheetName val="Значения май"/>
      <sheetName val="Значения июнь"/>
      <sheetName val="Значения июл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33">
          <cell r="CO233">
            <v>4.96804348611305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26">
          <cell r="T26">
            <v>102997.61</v>
          </cell>
        </row>
        <row r="33">
          <cell r="T33">
            <v>208.08300000000003</v>
          </cell>
        </row>
        <row r="35">
          <cell r="T35">
            <v>57297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Лист2"/>
      <sheetName val="Лист1"/>
      <sheetName val="Значения февраль"/>
      <sheetName val="Значения март"/>
      <sheetName val="Значения апрель"/>
      <sheetName val="Значения май"/>
      <sheetName val="Значения июнь"/>
      <sheetName val="Значения июл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 кор"/>
      <sheetName val="Значения декабрь 2020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33">
          <cell r="CO233">
            <v>5.0838225862716619</v>
          </cell>
        </row>
      </sheetData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41">
          <cell r="T41">
            <v>114.52500000000001</v>
          </cell>
        </row>
        <row r="46">
          <cell r="T46">
            <v>3.7480000000000002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5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f>[1]стр.2_4!$CV$12+[2]стр.2_4!$CV$12</f>
        <v>38050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f>'[3]Сводная ТЭП (2)'!$P$26</f>
        <v>105741.90419999998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f>D29</f>
        <v>625.45588170900385</v>
      </c>
    </row>
    <row r="17" spans="1:6" ht="31.5" x14ac:dyDescent="0.25">
      <c r="A17" s="5" t="s">
        <v>16</v>
      </c>
      <c r="B17" s="4" t="s">
        <v>21</v>
      </c>
      <c r="C17" s="5" t="s">
        <v>28</v>
      </c>
      <c r="D17" s="6">
        <f>'[4]Значения декабрь'!$CO$233*1000</f>
        <v>4968.0434861130498</v>
      </c>
    </row>
    <row r="22" spans="1:6" x14ac:dyDescent="0.25">
      <c r="B22" s="1" t="s">
        <v>25</v>
      </c>
      <c r="C22" s="8">
        <f>'[3]Сводная ТЭП (2)'!$P$35-'[3]Сводная ТЭП (2)'!$P$33</f>
        <v>58714.139000000003</v>
      </c>
      <c r="D22" s="9">
        <f>C22*E22</f>
        <v>66053.406375000006</v>
      </c>
      <c r="E22" s="1">
        <v>1.125</v>
      </c>
      <c r="F22" s="1" t="s">
        <v>27</v>
      </c>
    </row>
    <row r="23" spans="1:6" x14ac:dyDescent="0.25">
      <c r="B23" s="1" t="s">
        <v>26</v>
      </c>
      <c r="C23" s="8">
        <f>'[3]Сводная ТЭП (2)'!$P$48-'[3]Сводная ТЭП (2)'!$P$43-'[3]Сводная ТЭП (2)'!$P$42-'[3]Сводная ТЭП (2)'!$P$46</f>
        <v>57.578999999999994</v>
      </c>
      <c r="D23" s="9">
        <f>C23*E23</f>
        <v>83.489549999999994</v>
      </c>
      <c r="E23" s="1">
        <v>1.45</v>
      </c>
      <c r="F23" s="1" t="s">
        <v>27</v>
      </c>
    </row>
    <row r="24" spans="1:6" x14ac:dyDescent="0.25">
      <c r="D24" s="9"/>
    </row>
    <row r="25" spans="1:6" x14ac:dyDescent="0.25">
      <c r="D25" s="9">
        <f>D22+D23</f>
        <v>66136.895925000004</v>
      </c>
      <c r="F25" s="1" t="s">
        <v>29</v>
      </c>
    </row>
    <row r="26" spans="1:6" x14ac:dyDescent="0.25">
      <c r="D26" s="9"/>
    </row>
    <row r="27" spans="1:6" x14ac:dyDescent="0.25">
      <c r="D27" s="9">
        <f>D25/'[3]Сводная ТЭП (2)'!$P$26</f>
        <v>0.6254558817090039</v>
      </c>
      <c r="F27" s="1" t="s">
        <v>30</v>
      </c>
    </row>
    <row r="29" spans="1:6" x14ac:dyDescent="0.25">
      <c r="D29" s="9">
        <f>D27*1000</f>
        <v>625.45588170900385</v>
      </c>
      <c r="F29" s="1" t="s">
        <v>31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14AC-087A-4ABF-A4A3-0DFC7A305B49}">
  <dimension ref="A1:F29"/>
  <sheetViews>
    <sheetView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32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f>[1]стр.2_4!$CV$12+[2]стр.2_4!$CV$12</f>
        <v>38050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f>'[5]Сводная ТЭП'!$T$26</f>
        <v>102997.61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f>D29</f>
        <v>625.2235122251866</v>
      </c>
    </row>
    <row r="17" spans="1:6" ht="31.5" x14ac:dyDescent="0.25">
      <c r="A17" s="5" t="s">
        <v>16</v>
      </c>
      <c r="B17" s="4" t="s">
        <v>21</v>
      </c>
      <c r="C17" s="5" t="s">
        <v>28</v>
      </c>
      <c r="D17" s="6">
        <f>'[6]Значения декабрь 2020'!$CO$233*1000</f>
        <v>5083.8225862716617</v>
      </c>
    </row>
    <row r="22" spans="1:6" x14ac:dyDescent="0.25">
      <c r="B22" s="1" t="s">
        <v>25</v>
      </c>
      <c r="C22" s="8">
        <f>'[5]Сводная ТЭП'!$T$35-'[5]Сводная ТЭП'!$T$33</f>
        <v>57088.917000000001</v>
      </c>
      <c r="D22" s="9">
        <f>C22*E22</f>
        <v>64225.031625000003</v>
      </c>
      <c r="E22" s="1">
        <v>1.125</v>
      </c>
      <c r="F22" s="1" t="s">
        <v>27</v>
      </c>
    </row>
    <row r="23" spans="1:6" x14ac:dyDescent="0.25">
      <c r="B23" s="1" t="s">
        <v>26</v>
      </c>
      <c r="C23" s="8">
        <f>'[7]Сводная ТЭП'!$T$41+'[7]Сводная ТЭП'!$T$46</f>
        <v>118.27300000000001</v>
      </c>
      <c r="D23" s="9">
        <f>C23*E23</f>
        <v>171.49585000000002</v>
      </c>
      <c r="E23" s="1">
        <v>1.45</v>
      </c>
      <c r="F23" s="1" t="s">
        <v>27</v>
      </c>
    </row>
    <row r="24" spans="1:6" x14ac:dyDescent="0.25">
      <c r="D24" s="9"/>
    </row>
    <row r="25" spans="1:6" x14ac:dyDescent="0.25">
      <c r="D25" s="9">
        <f>D22+D23</f>
        <v>64396.527475000003</v>
      </c>
      <c r="F25" s="1" t="s">
        <v>29</v>
      </c>
    </row>
    <row r="26" spans="1:6" x14ac:dyDescent="0.25">
      <c r="D26" s="9"/>
    </row>
    <row r="27" spans="1:6" x14ac:dyDescent="0.25">
      <c r="D27" s="9">
        <f>D25/'[5]Сводная ТЭП'!$T$26</f>
        <v>0.62522351222518657</v>
      </c>
      <c r="F27" s="1" t="s">
        <v>30</v>
      </c>
    </row>
    <row r="29" spans="1:6" x14ac:dyDescent="0.25">
      <c r="D29" s="9">
        <f>D27*1000</f>
        <v>625.2235122251866</v>
      </c>
      <c r="F29" s="1" t="s">
        <v>31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5797-DD4F-4285-B50C-3E9752543D69}">
  <dimension ref="A1:M17"/>
  <sheetViews>
    <sheetView tabSelected="1" topLeftCell="B1" zoomScaleNormal="100" zoomScaleSheetLayoutView="100" workbookViewId="0">
      <selection activeCell="D16" sqref="D16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6" width="9.140625" style="1"/>
    <col min="7" max="7" width="10.7109375" style="1" bestFit="1" customWidth="1"/>
    <col min="8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33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v>37050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v>102123.82180000001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v>633.86677304119451</v>
      </c>
    </row>
    <row r="17" spans="1:13" ht="31.5" x14ac:dyDescent="0.25">
      <c r="A17" s="5" t="s">
        <v>16</v>
      </c>
      <c r="B17" s="4" t="s">
        <v>21</v>
      </c>
      <c r="C17" s="5" t="s">
        <v>28</v>
      </c>
      <c r="D17" s="6">
        <v>5910.0456840717252</v>
      </c>
      <c r="M17" s="11"/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2019</vt:lpstr>
      <vt:lpstr>2020</vt:lpstr>
      <vt:lpstr>2023</vt:lpstr>
      <vt:lpstr>'2019'!Область_печати</vt:lpstr>
      <vt:lpstr>'2020'!Область_печати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Владимир Кириллов</cp:lastModifiedBy>
  <cp:lastPrinted>2020-05-18T06:10:20Z</cp:lastPrinted>
  <dcterms:created xsi:type="dcterms:W3CDTF">2020-05-18T06:05:24Z</dcterms:created>
  <dcterms:modified xsi:type="dcterms:W3CDTF">2024-03-26T09:14:31Z</dcterms:modified>
</cp:coreProperties>
</file>